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65516" windowWidth="21480" windowHeight="12780" tabRatio="500" activeTab="0"/>
  </bookViews>
  <sheets>
    <sheet name="Range Calculator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<sst xmlns="http://schemas.openxmlformats.org/spreadsheetml/2006/main" count="41" uniqueCount="34">
  <si>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AP 160</t>
  </si>
  <si>
    <t>AP 200</t>
  </si>
  <si>
    <t>AP 250</t>
  </si>
  <si>
    <t>Laptop</t>
  </si>
  <si>
    <t>0 dBi</t>
  </si>
  <si>
    <t>9 dBi</t>
  </si>
  <si>
    <t>12 dBi</t>
  </si>
  <si>
    <t>18 dBi</t>
  </si>
  <si>
    <t>Result</t>
  </si>
  <si>
    <t>Max loss A to B</t>
  </si>
  <si>
    <t>Max loss B to A</t>
  </si>
  <si>
    <t>k (802.11b/g)</t>
  </si>
  <si>
    <t>Distance A to B (meters)</t>
  </si>
  <si>
    <t>Distance B to A (meters)</t>
  </si>
  <si>
    <t>1.5 dBi</t>
  </si>
  <si>
    <t>2. Select the environment.</t>
  </si>
  <si>
    <t>1. Choose the first wireless device and its antenna.</t>
  </si>
  <si>
    <t>Follow these steps:</t>
  </si>
  <si>
    <t>Tx Power (dBm)</t>
  </si>
  <si>
    <t>Rx Sensitivity (dBm)</t>
  </si>
  <si>
    <t>Rx Sensivity (dBm)</t>
  </si>
  <si>
    <t>Scattering Exponent</t>
  </si>
  <si>
    <t>Antenna Gain (dBi)</t>
  </si>
  <si>
    <t>Signal Loss (dB)</t>
  </si>
  <si>
    <t>**Result will be inaccurate unless you choose approximate range.</t>
  </si>
  <si>
    <t>3. Choose the second wireless device and its antenna.</t>
  </si>
  <si>
    <t>4. (Optional) If you aren't using this equipment, enter custom values below.</t>
  </si>
  <si>
    <t>Version 050714</t>
  </si>
  <si>
    <t>Maximum Distance</t>
  </si>
  <si>
    <t>(meters)</t>
  </si>
  <si>
    <t>(feet)</t>
  </si>
  <si>
    <t>Sputnik Range Estimator*</t>
  </si>
  <si>
    <t>*This worksheet uses formulas in Sputnik's White Paper "RF Propagation Basics" available at www.sputnik.com. It provides a rough estimate, not a substitute for a site survey.</t>
  </si>
  <si>
    <t>Copyright 2005, Sputnik, Inc. All rights reserved.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</si>
</sst>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_(* #,##0.000_);_(* \(#,##0.000\);_(* &quot;-&quot;??_);_(@_)"/>
    <numFmt numFmtId="170" formatCode="_(* #,##0.0_);_(* \(#,##0.0\);_(* &quot;-&quot;??_);_(@_)"/>
    <numFmt numFmtId="171" formatCode="_(* #,##0_);_(* \(#,##0\);_(* &quot;-&quot;??_);_(@_)"/>
    <numFmt numFmtId="172" formatCode="m/d/yyyy"/>
    <numFmt numFmtId="173" formatCode="_(* #,##0.0000000_);_(* \(#,##0.0000000\);_(* &quot;-&quot;?????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Genev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name val="Verdana"/>
      <family val="0"/>
    </font>
    <font>
      <b/>
      <sz val="18"/>
      <name val="Verdana"/>
      <family val="0"/>
    </font>
    <font>
      <b/>
      <sz val="12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 locked="0"/>
    </xf>
    <xf numFmtId="0" fontId="0" fillId="0" borderId="0" xfId="0" applyFill="1" applyAlignment="1" applyProtection="1">
      <alignment/>
      <protection/>
    </xf>
    <xf numFmtId="171" fontId="0" fillId="0" borderId="0" xfId="15" applyNumberFormat="1" applyFill="1" applyAlignment="1">
      <alignment/>
    </xf>
    <xf numFmtId="0" fontId="0" fillId="0" borderId="0" xfId="0" applyFont="1" applyFill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wrapText="1"/>
      <protection/>
    </xf>
    <xf numFmtId="0" fontId="0" fillId="0" borderId="0" xfId="0" applyFill="1" applyBorder="1" applyAlignment="1" applyProtection="1">
      <alignment horizontal="center"/>
      <protection/>
    </xf>
    <xf numFmtId="0" fontId="5" fillId="0" borderId="0" xfId="20" applyFill="1" applyAlignment="1">
      <alignment/>
    </xf>
    <xf numFmtId="0" fontId="9" fillId="0" borderId="0" xfId="0" applyFont="1" applyFill="1" applyBorder="1" applyAlignment="1">
      <alignment vertical="center" wrapText="1"/>
    </xf>
    <xf numFmtId="1" fontId="9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9" fillId="5" borderId="2" xfId="0" applyFont="1" applyFill="1" applyBorder="1" applyAlignment="1">
      <alignment vertical="center" wrapText="1"/>
    </xf>
    <xf numFmtId="1" fontId="9" fillId="5" borderId="3" xfId="0" applyNumberFormat="1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vertical="center" wrapText="1"/>
    </xf>
    <xf numFmtId="1" fontId="9" fillId="5" borderId="5" xfId="0" applyNumberFormat="1" applyFont="1" applyFill="1" applyBorder="1" applyAlignment="1">
      <alignment horizontal="left" vertical="center" wrapText="1"/>
    </xf>
    <xf numFmtId="0" fontId="5" fillId="0" borderId="0" xfId="2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Alignment="1">
      <alignment wrapText="1"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 horizontal="center" vertical="center" wrapText="1"/>
      <protection hidden="1"/>
    </xf>
    <xf numFmtId="0" fontId="0" fillId="4" borderId="6" xfId="0" applyFill="1" applyBorder="1" applyAlignment="1" applyProtection="1">
      <alignment horizontal="center" wrapText="1"/>
      <protection locked="0"/>
    </xf>
    <xf numFmtId="0" fontId="0" fillId="4" borderId="7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0" fontId="7" fillId="5" borderId="8" xfId="0" applyFont="1" applyFill="1" applyBorder="1" applyAlignment="1">
      <alignment vertical="center" wrapText="1"/>
    </xf>
    <xf numFmtId="0" fontId="0" fillId="5" borderId="2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4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123825</xdr:rowOff>
    </xdr:from>
    <xdr:to>
      <xdr:col>3</xdr:col>
      <xdr:colOff>809625</xdr:colOff>
      <xdr:row>3</xdr:row>
      <xdr:rowOff>104775</xdr:rowOff>
    </xdr:to>
    <xdr:pic>
      <xdr:nvPicPr>
        <xdr:cNvPr id="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23825"/>
          <a:ext cx="25241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showRowColHeaders="0" tabSelected="1" workbookViewId="0" topLeftCell="A1">
      <selection activeCell="B37" sqref="B37"/>
    </sheetView>
  </sheetViews>
  <sheetFormatPr defaultColWidth="11.00390625" defaultRowHeight="12.75"/>
  <cols>
    <col min="1" max="1" width="3.875" style="2" customWidth="1"/>
    <col min="2" max="2" width="10.75390625" style="2" customWidth="1"/>
    <col min="3" max="3" width="11.75390625" style="2" bestFit="1" customWidth="1"/>
    <col min="4" max="4" width="12.875" style="2" customWidth="1"/>
    <col min="5" max="5" width="11.25390625" style="2" customWidth="1"/>
    <col min="6" max="6" width="5.875" style="2" customWidth="1"/>
    <col min="7" max="8" width="13.125" style="2" customWidth="1"/>
    <col min="9" max="9" width="4.625" style="2" customWidth="1"/>
    <col min="10" max="10" width="10.75390625" style="2" customWidth="1"/>
    <col min="11" max="11" width="11.625" style="2" customWidth="1"/>
    <col min="12" max="12" width="10.75390625" style="2" customWidth="1"/>
    <col min="13" max="13" width="10.125" style="2" customWidth="1"/>
    <col min="14" max="16384" width="10.75390625" style="2" customWidth="1"/>
  </cols>
  <sheetData>
    <row r="1" spans="5:6" s="14" customFormat="1" ht="66.75" customHeight="1">
      <c r="E1" s="27" t="s">
        <v>31</v>
      </c>
      <c r="F1" s="15"/>
    </row>
    <row r="2" s="11" customFormat="1" ht="13.5" customHeight="1">
      <c r="E2" s="26" t="str">
        <f>HYPERLINK("http://www.sputnik.com","www.sputnik.com")</f>
        <v>www.sputnik.com</v>
      </c>
    </row>
    <row r="3" spans="2:5" s="11" customFormat="1" ht="16.5" customHeight="1">
      <c r="B3" s="28" t="s">
        <v>17</v>
      </c>
      <c r="C3" s="29"/>
      <c r="D3" s="29"/>
      <c r="E3" s="29"/>
    </row>
    <row r="4" spans="2:14" s="11" customFormat="1" ht="31.5" customHeight="1">
      <c r="B4" s="28" t="s">
        <v>16</v>
      </c>
      <c r="C4" s="28"/>
      <c r="D4" s="28"/>
      <c r="E4" s="29"/>
      <c r="F4" s="29"/>
      <c r="G4" s="28" t="s">
        <v>15</v>
      </c>
      <c r="H4" s="28"/>
      <c r="I4" s="16"/>
      <c r="J4" s="28" t="s">
        <v>25</v>
      </c>
      <c r="K4" s="28"/>
      <c r="L4" s="28"/>
      <c r="M4" s="28"/>
      <c r="N4" s="29"/>
    </row>
    <row r="5" s="11" customFormat="1" ht="12.75"/>
    <row r="6" s="11" customFormat="1" ht="12.75"/>
    <row r="7" s="11" customFormat="1" ht="12.75"/>
    <row r="8" s="11" customFormat="1" ht="12.75"/>
    <row r="9" s="11" customFormat="1" ht="12.75"/>
    <row r="10" s="11" customFormat="1" ht="12.75"/>
    <row r="11" s="11" customFormat="1" ht="12.75"/>
    <row r="12" s="11" customFormat="1" ht="12.75"/>
    <row r="13" s="11" customFormat="1" ht="12.75"/>
    <row r="14" s="11" customFormat="1" ht="12.75"/>
    <row r="15" s="11" customFormat="1" ht="12.75"/>
    <row r="16" s="11" customFormat="1" ht="12.75"/>
    <row r="17" s="11" customFormat="1" ht="12.75"/>
    <row r="18" s="11" customFormat="1" ht="12.75"/>
    <row r="19" s="11" customFormat="1" ht="12.75"/>
    <row r="20" s="11" customFormat="1" ht="12.75"/>
    <row r="21" s="11" customFormat="1" ht="12.75"/>
    <row r="22" s="11" customFormat="1" ht="12.75"/>
    <row r="23" s="11" customFormat="1" ht="12.75"/>
    <row r="24" s="11" customFormat="1" ht="12.75"/>
    <row r="25" s="11" customFormat="1" ht="9.75" customHeight="1"/>
    <row r="26" spans="2:9" s="11" customFormat="1" ht="15" customHeight="1">
      <c r="B26" s="28" t="s">
        <v>26</v>
      </c>
      <c r="C26" s="29"/>
      <c r="D26" s="29"/>
      <c r="E26" s="29"/>
      <c r="F26" s="29"/>
      <c r="G26" s="29"/>
      <c r="H26" s="31"/>
      <c r="I26" s="31"/>
    </row>
    <row r="27" s="11" customFormat="1" ht="12" customHeight="1"/>
    <row r="28" spans="2:13" s="10" customFormat="1" ht="25.5" customHeight="1" hidden="1">
      <c r="B28" s="10">
        <v>1</v>
      </c>
      <c r="C28" s="10">
        <f>B28</f>
        <v>1</v>
      </c>
      <c r="D28" s="10">
        <v>2</v>
      </c>
      <c r="E28" s="10">
        <f>D28</f>
        <v>2</v>
      </c>
      <c r="G28" s="10">
        <v>5</v>
      </c>
      <c r="H28" s="10">
        <f>G28</f>
        <v>5</v>
      </c>
      <c r="J28" s="10">
        <v>4</v>
      </c>
      <c r="K28" s="10">
        <f>J28</f>
        <v>4</v>
      </c>
      <c r="L28" s="10">
        <v>1</v>
      </c>
      <c r="M28" s="10">
        <f>L28</f>
        <v>1</v>
      </c>
    </row>
    <row r="29" spans="2:13" s="13" customFormat="1" ht="27.75" customHeight="1">
      <c r="B29" s="13" t="s">
        <v>18</v>
      </c>
      <c r="C29" s="13" t="s">
        <v>19</v>
      </c>
      <c r="D29" s="32" t="s">
        <v>22</v>
      </c>
      <c r="E29" s="32"/>
      <c r="G29" s="13" t="s">
        <v>23</v>
      </c>
      <c r="H29" s="13" t="s">
        <v>21</v>
      </c>
      <c r="J29" s="13" t="s">
        <v>18</v>
      </c>
      <c r="K29" s="13" t="s">
        <v>20</v>
      </c>
      <c r="L29" s="32" t="s">
        <v>22</v>
      </c>
      <c r="M29" s="32"/>
    </row>
    <row r="30" spans="1:13" s="9" customFormat="1" ht="12.75" hidden="1">
      <c r="A30" s="9" t="s">
        <v>0</v>
      </c>
      <c r="B30" s="6">
        <v>14</v>
      </c>
      <c r="C30" s="6">
        <v>87</v>
      </c>
      <c r="D30" s="6" t="s">
        <v>4</v>
      </c>
      <c r="E30" s="6">
        <v>0</v>
      </c>
      <c r="F30" s="6"/>
      <c r="G30" s="6">
        <v>0</v>
      </c>
      <c r="H30" s="6">
        <v>3</v>
      </c>
      <c r="J30" s="6">
        <v>14</v>
      </c>
      <c r="K30" s="6">
        <v>87</v>
      </c>
      <c r="L30" s="6" t="s">
        <v>4</v>
      </c>
      <c r="M30" s="6">
        <v>0</v>
      </c>
    </row>
    <row r="31" spans="1:13" s="9" customFormat="1" ht="12.75" hidden="1">
      <c r="A31" s="9" t="s">
        <v>1</v>
      </c>
      <c r="B31" s="6">
        <v>23</v>
      </c>
      <c r="C31" s="6">
        <v>95</v>
      </c>
      <c r="D31" s="6" t="s">
        <v>14</v>
      </c>
      <c r="E31" s="6">
        <v>1.5</v>
      </c>
      <c r="F31" s="6"/>
      <c r="G31" s="6">
        <v>0</v>
      </c>
      <c r="H31" s="6">
        <v>3.3</v>
      </c>
      <c r="J31" s="6">
        <v>23</v>
      </c>
      <c r="K31" s="6">
        <v>95</v>
      </c>
      <c r="L31" s="6" t="s">
        <v>14</v>
      </c>
      <c r="M31" s="6">
        <v>1.5</v>
      </c>
    </row>
    <row r="32" spans="1:13" s="9" customFormat="1" ht="12.75" hidden="1">
      <c r="A32" s="9" t="s">
        <v>2</v>
      </c>
      <c r="B32" s="6">
        <v>23</v>
      </c>
      <c r="C32" s="6">
        <v>95</v>
      </c>
      <c r="D32" s="6" t="s">
        <v>5</v>
      </c>
      <c r="E32" s="6">
        <v>9</v>
      </c>
      <c r="F32" s="6"/>
      <c r="G32" s="6">
        <v>15</v>
      </c>
      <c r="H32" s="6">
        <v>3.5</v>
      </c>
      <c r="J32" s="6">
        <v>23</v>
      </c>
      <c r="K32" s="6">
        <v>95</v>
      </c>
      <c r="L32" s="6" t="s">
        <v>5</v>
      </c>
      <c r="M32" s="6">
        <v>9</v>
      </c>
    </row>
    <row r="33" spans="1:13" s="9" customFormat="1" ht="12.75" hidden="1">
      <c r="A33" s="9" t="s">
        <v>3</v>
      </c>
      <c r="B33" s="6">
        <v>13</v>
      </c>
      <c r="C33" s="6">
        <v>86</v>
      </c>
      <c r="D33" s="6" t="s">
        <v>6</v>
      </c>
      <c r="E33" s="6">
        <v>12</v>
      </c>
      <c r="F33" s="6"/>
      <c r="G33" s="6">
        <v>15</v>
      </c>
      <c r="H33" s="6">
        <v>4</v>
      </c>
      <c r="J33" s="6">
        <v>13</v>
      </c>
      <c r="K33" s="6">
        <v>86</v>
      </c>
      <c r="L33" s="6" t="s">
        <v>6</v>
      </c>
      <c r="M33" s="6">
        <v>12</v>
      </c>
    </row>
    <row r="34" spans="2:13" s="9" customFormat="1" ht="12.75" hidden="1">
      <c r="B34" s="6"/>
      <c r="C34" s="6"/>
      <c r="D34" s="6" t="s">
        <v>7</v>
      </c>
      <c r="E34" s="6">
        <v>18</v>
      </c>
      <c r="F34" s="6"/>
      <c r="G34" s="6">
        <v>0</v>
      </c>
      <c r="H34" s="6">
        <v>3.1</v>
      </c>
      <c r="J34" s="6"/>
      <c r="K34" s="6"/>
      <c r="L34" s="6" t="s">
        <v>7</v>
      </c>
      <c r="M34" s="6">
        <v>18</v>
      </c>
    </row>
    <row r="35" spans="2:13" s="9" customFormat="1" ht="12" customHeight="1" hidden="1">
      <c r="B35" s="6"/>
      <c r="C35" s="6"/>
      <c r="D35" s="6"/>
      <c r="E35" s="6"/>
      <c r="F35" s="6"/>
      <c r="G35" s="6">
        <v>5</v>
      </c>
      <c r="H35" s="6">
        <v>3.5</v>
      </c>
      <c r="J35" s="6"/>
      <c r="K35" s="6"/>
      <c r="L35" s="6"/>
      <c r="M35" s="6"/>
    </row>
    <row r="36" spans="2:13" s="9" customFormat="1" ht="12.75" customHeight="1" hidden="1">
      <c r="B36" s="6"/>
      <c r="C36" s="6"/>
      <c r="D36" s="6"/>
      <c r="E36" s="6"/>
      <c r="F36" s="6"/>
      <c r="G36" s="6">
        <v>15</v>
      </c>
      <c r="H36" s="6">
        <v>4.5</v>
      </c>
      <c r="J36" s="6"/>
      <c r="K36" s="6"/>
      <c r="L36" s="6"/>
      <c r="M36" s="6"/>
    </row>
    <row r="37" spans="2:13" s="11" customFormat="1" ht="12.75">
      <c r="B37" s="3"/>
      <c r="C37" s="3"/>
      <c r="D37" s="35"/>
      <c r="E37" s="36"/>
      <c r="F37" s="17"/>
      <c r="G37" s="4"/>
      <c r="H37" s="4"/>
      <c r="J37" s="5"/>
      <c r="K37" s="5"/>
      <c r="L37" s="33"/>
      <c r="M37" s="34"/>
    </row>
    <row r="38" spans="1:13" s="11" customFormat="1" ht="12.75" hidden="1">
      <c r="A38" s="11" t="s">
        <v>8</v>
      </c>
      <c r="B38" s="8">
        <f>CHOOSE(B28,B30,B31,B32,B33,B37,B34,B35,B36)</f>
        <v>14</v>
      </c>
      <c r="C38" s="8">
        <f>CHOOSE(C28,C30,C31,C32,C33,C37,C35,C36,#REF!)</f>
        <v>87</v>
      </c>
      <c r="D38" s="8"/>
      <c r="E38" s="8">
        <f>CHOOSE(E28,E30,E31,E32,E33,E34,D37)</f>
        <v>1.5</v>
      </c>
      <c r="F38" s="8"/>
      <c r="G38" s="8">
        <f>CHOOSE(G28,G30,G31,G32,G33,G34,G35,G36,G37)</f>
        <v>0</v>
      </c>
      <c r="H38" s="8">
        <f>CHOOSE(H28,H30,H31,H32,H33,H34,H35,H36,H37)</f>
        <v>3.1</v>
      </c>
      <c r="J38" s="8">
        <f>CHOOSE(J28,J30,J31,J32,J33,J37,J35,J36,#REF!)</f>
        <v>13</v>
      </c>
      <c r="K38" s="8">
        <f>CHOOSE(K28,K30,K31,K32,K33,K37,K35,K36,#REF!)</f>
        <v>86</v>
      </c>
      <c r="L38" s="8"/>
      <c r="M38" s="8">
        <f>CHOOSE(M28,M30,M31,M32,M33,M34,L37)</f>
        <v>0</v>
      </c>
    </row>
    <row r="39" s="7" customFormat="1" ht="12.75" hidden="1"/>
    <row r="40" spans="1:2" s="7" customFormat="1" ht="12.75" hidden="1">
      <c r="A40" s="7" t="s">
        <v>9</v>
      </c>
      <c r="B40" s="7">
        <f>B38+E38+K38+M38</f>
        <v>101.5</v>
      </c>
    </row>
    <row r="41" spans="1:2" s="7" customFormat="1" ht="12.75" hidden="1">
      <c r="A41" s="7" t="s">
        <v>10</v>
      </c>
      <c r="B41" s="7">
        <f>C38+E38+J38+M38</f>
        <v>101.5</v>
      </c>
    </row>
    <row r="42" s="7" customFormat="1" ht="12.75" hidden="1"/>
    <row r="43" s="7" customFormat="1" ht="12.75" hidden="1"/>
    <row r="44" spans="1:3" s="7" customFormat="1" ht="12.75" hidden="1">
      <c r="A44" s="7" t="s">
        <v>12</v>
      </c>
      <c r="C44" s="12">
        <f>10^((B40-G$38-$B$46)/(10*H$38))</f>
        <v>94.7566885438765</v>
      </c>
    </row>
    <row r="45" spans="1:3" s="7" customFormat="1" ht="12.75" hidden="1">
      <c r="A45" s="7" t="s">
        <v>13</v>
      </c>
      <c r="C45" s="12">
        <f>10^((B41-G$38-$B$46)/(10*H$38))</f>
        <v>94.7566885438765</v>
      </c>
    </row>
    <row r="46" spans="1:2" s="7" customFormat="1" ht="12.75" hidden="1">
      <c r="A46" s="7" t="s">
        <v>11</v>
      </c>
      <c r="B46" s="7">
        <v>40.225093873339326</v>
      </c>
    </row>
    <row r="47" s="7" customFormat="1" ht="13.5" thickBot="1"/>
    <row r="48" spans="2:5" s="7" customFormat="1" ht="18.75" customHeight="1">
      <c r="B48" s="37" t="s">
        <v>28</v>
      </c>
      <c r="C48" s="38"/>
      <c r="D48" s="22" t="s">
        <v>29</v>
      </c>
      <c r="E48" s="23">
        <f>MIN(C44:C45)</f>
        <v>94.7566885438765</v>
      </c>
    </row>
    <row r="49" spans="2:5" s="7" customFormat="1" ht="16.5" customHeight="1" thickBot="1">
      <c r="B49" s="39"/>
      <c r="C49" s="40"/>
      <c r="D49" s="24" t="s">
        <v>30</v>
      </c>
      <c r="E49" s="25">
        <f>E48*3.2808399</f>
        <v>310.88152456662294</v>
      </c>
    </row>
    <row r="50" spans="2:5" s="7" customFormat="1" ht="13.5" customHeight="1">
      <c r="B50" s="21"/>
      <c r="C50" s="21"/>
      <c r="D50" s="19"/>
      <c r="E50" s="20"/>
    </row>
    <row r="51" spans="2:9" s="7" customFormat="1" ht="24.75" customHeight="1">
      <c r="B51" s="30" t="s">
        <v>32</v>
      </c>
      <c r="C51" s="30"/>
      <c r="D51" s="30"/>
      <c r="E51" s="30"/>
      <c r="F51" s="30"/>
      <c r="G51" s="30"/>
      <c r="H51" s="30"/>
      <c r="I51" s="1"/>
    </row>
    <row r="52" s="7" customFormat="1" ht="12.75">
      <c r="B52" s="18" t="str">
        <f>HYPERLINK("http://www.sputnik.com/docs/rf_propagation_basics.pdf","Click to download.")</f>
        <v>Click to download.</v>
      </c>
    </row>
    <row r="53" s="7" customFormat="1" ht="12.75"/>
    <row r="54" spans="2:8" s="7" customFormat="1" ht="12.75">
      <c r="B54" s="30" t="s">
        <v>24</v>
      </c>
      <c r="C54" s="30"/>
      <c r="D54" s="30"/>
      <c r="E54" s="30"/>
      <c r="F54" s="30"/>
      <c r="G54" s="30"/>
      <c r="H54" s="30"/>
    </row>
    <row r="55" s="7" customFormat="1" ht="12.75"/>
    <row r="56" s="7" customFormat="1" ht="12.75">
      <c r="B56" s="7" t="s">
        <v>27</v>
      </c>
    </row>
    <row r="57" ht="12.75">
      <c r="B57" s="2" t="s">
        <v>33</v>
      </c>
    </row>
  </sheetData>
  <sheetProtection password="FF82" sheet="1" objects="1" scenarios="1"/>
  <mergeCells count="12">
    <mergeCell ref="B3:E3"/>
    <mergeCell ref="G4:H4"/>
    <mergeCell ref="B48:C49"/>
    <mergeCell ref="B54:H54"/>
    <mergeCell ref="B4:F4"/>
    <mergeCell ref="J4:N4"/>
    <mergeCell ref="B51:H51"/>
    <mergeCell ref="B26:I26"/>
    <mergeCell ref="L29:M29"/>
    <mergeCell ref="L37:M37"/>
    <mergeCell ref="D29:E29"/>
    <mergeCell ref="D37:E37"/>
  </mergeCells>
  <printOptions/>
  <pageMargins left="0.75" right="0.75" top="1" bottom="1" header="0.5" footer="0.5"/>
  <pageSetup fitToHeight="1" fitToWidth="1" orientation="landscape" paperSize="9" scale="6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LaDuke</dc:creator>
  <cp:keywords/>
  <dc:description/>
  <cp:lastModifiedBy>David LaDuke</cp:lastModifiedBy>
  <cp:lastPrinted>2005-07-16T01:25:50Z</cp:lastPrinted>
  <dcterms:created xsi:type="dcterms:W3CDTF">2005-07-13T23:59:28Z</dcterms:created>
  <cp:category/>
  <cp:version/>
  <cp:contentType/>
  <cp:contentStatus/>
</cp:coreProperties>
</file>